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umanResources\Graduate Assistant\GA\2021-2022\"/>
    </mc:Choice>
  </mc:AlternateContent>
  <bookViews>
    <workbookView xWindow="2340" yWindow="2340" windowWidth="21600" windowHeight="11390"/>
  </bookViews>
  <sheets>
    <sheet name="PGA_GA GH Salary Rates" sheetId="3" r:id="rId1"/>
  </sheets>
  <definedNames>
    <definedName name="_xlnm.Print_Area" localSheetId="0">'PGA_GA GH Salary Rates'!$A:$G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7" i="3" l="1"/>
  <c r="E25" i="3"/>
  <c r="E31" i="3"/>
  <c r="A31" i="3"/>
  <c r="A25" i="3"/>
  <c r="C25" i="3" s="1"/>
  <c r="C37" i="3"/>
  <c r="E37" i="3"/>
  <c r="G37" i="3" s="1"/>
  <c r="E22" i="3"/>
  <c r="A22" i="3"/>
  <c r="E16" i="3"/>
  <c r="G16" i="3" s="1"/>
  <c r="A16" i="3"/>
  <c r="C16" i="3" s="1"/>
  <c r="E10" i="3"/>
  <c r="G10" i="3" s="1"/>
  <c r="A10" i="3"/>
  <c r="C10" i="3"/>
  <c r="E7" i="3"/>
  <c r="A7" i="3"/>
  <c r="A13" i="3"/>
  <c r="C13" i="3" s="1"/>
  <c r="E34" i="3"/>
  <c r="A34" i="3"/>
  <c r="A28" i="3"/>
  <c r="C28" i="3" s="1"/>
  <c r="A19" i="3"/>
  <c r="C19" i="3"/>
  <c r="E28" i="3"/>
  <c r="G28" i="3" s="1"/>
  <c r="E19" i="3"/>
  <c r="G19" i="3"/>
  <c r="E13" i="3"/>
  <c r="G13" i="3" s="1"/>
</calcChain>
</file>

<file path=xl/sharedStrings.xml><?xml version="1.0" encoding="utf-8"?>
<sst xmlns="http://schemas.openxmlformats.org/spreadsheetml/2006/main" count="22" uniqueCount="19">
  <si>
    <t>50% appointment:</t>
  </si>
  <si>
    <t>Hourly</t>
  </si>
  <si>
    <t>25% appointment:</t>
  </si>
  <si>
    <t>12-month appts.</t>
  </si>
  <si>
    <t>35% appointment:</t>
  </si>
  <si>
    <t>33% appointment:</t>
  </si>
  <si>
    <t>9-month appts</t>
  </si>
  <si>
    <t>Monthly Rate</t>
  </si>
  <si>
    <t>Salary</t>
  </si>
  <si>
    <t>40% appointment:</t>
  </si>
  <si>
    <t>45% appointment:</t>
  </si>
  <si>
    <t>30% appointment:</t>
  </si>
  <si>
    <t>17% appointment:</t>
  </si>
  <si>
    <t>37.5% appointment:</t>
  </si>
  <si>
    <t>38% appointment</t>
  </si>
  <si>
    <t>42.5% appointment</t>
  </si>
  <si>
    <t>(earns vacation)</t>
  </si>
  <si>
    <t>Effective 8/16/21</t>
  </si>
  <si>
    <t>24..74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</si>
</sst>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2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/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/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1" fillId="0" borderId="0" xfId="0" applyNumberFormat="1" applyFont="1"/>
    <xf numFmtId="164" fontId="0" fillId="0" borderId="0" xfId="0" applyNumberForma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0" fillId="0" borderId="0" xfId="0" applyFill="1"/>
    <xf numFmtId="164" fontId="2" fillId="0" borderId="0" xfId="0" applyNumberFormat="1" applyFont="1" applyFill="1"/>
    <xf numFmtId="0" fontId="0" fillId="0" borderId="1" xfId="0" applyFill="1" applyBorder="1"/>
    <xf numFmtId="16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H34" sqref="H34"/>
    </sheetView>
  </sheetViews>
  <sheetFormatPr defaultRowHeight="12.5" x14ac:dyDescent="0.25"/>
  <cols>
    <col min="1" max="1" width="10.7265625" style="26" customWidth="1"/>
    <col min="2" max="2" width="15.7265625" customWidth="1"/>
    <col min="3" max="3" width="10.7265625" customWidth="1"/>
    <col min="4" max="4" width="5.7265625" customWidth="1"/>
    <col min="5" max="5" width="10.7265625" style="26" customWidth="1"/>
    <col min="6" max="6" width="15.7265625" customWidth="1"/>
    <col min="7" max="7" width="10.7265625" customWidth="1"/>
  </cols>
  <sheetData>
    <row r="1" spans="1:7" ht="15.5" x14ac:dyDescent="0.35">
      <c r="A1" s="37" t="s">
        <v>17</v>
      </c>
      <c r="B1" s="38"/>
      <c r="D1" s="14"/>
      <c r="G1" s="14"/>
    </row>
    <row r="2" spans="1:7" ht="15.5" x14ac:dyDescent="0.35">
      <c r="A2" s="37"/>
      <c r="B2" s="38"/>
      <c r="D2" s="14"/>
      <c r="G2" s="14"/>
    </row>
    <row r="3" spans="1:7" ht="13" x14ac:dyDescent="0.3">
      <c r="B3" s="7" t="s">
        <v>6</v>
      </c>
      <c r="D3" s="9"/>
      <c r="F3" s="7" t="s">
        <v>3</v>
      </c>
      <c r="G3" s="2"/>
    </row>
    <row r="4" spans="1:7" x14ac:dyDescent="0.25">
      <c r="D4" s="10"/>
      <c r="E4" s="39"/>
      <c r="F4" s="38" t="s">
        <v>16</v>
      </c>
      <c r="G4" s="40"/>
    </row>
    <row r="5" spans="1:7" ht="13" x14ac:dyDescent="0.3">
      <c r="A5" s="27" t="s">
        <v>8</v>
      </c>
      <c r="B5" s="13" t="s">
        <v>7</v>
      </c>
      <c r="C5" s="13" t="s">
        <v>1</v>
      </c>
      <c r="D5" s="12"/>
      <c r="E5" s="27" t="s">
        <v>8</v>
      </c>
      <c r="F5" s="13" t="s">
        <v>7</v>
      </c>
      <c r="G5" s="11" t="s">
        <v>1</v>
      </c>
    </row>
    <row r="6" spans="1:7" ht="13" x14ac:dyDescent="0.3">
      <c r="A6" s="28" t="s">
        <v>12</v>
      </c>
      <c r="B6" s="17"/>
      <c r="C6" s="17"/>
      <c r="D6" s="18"/>
      <c r="E6" s="25"/>
      <c r="F6" s="17"/>
      <c r="G6" s="19"/>
    </row>
    <row r="7" spans="1:7" x14ac:dyDescent="0.25">
      <c r="A7" s="15">
        <f>B7*9</f>
        <v>6561.99</v>
      </c>
      <c r="B7" s="21">
        <v>729.11</v>
      </c>
      <c r="C7" s="4">
        <v>24.74</v>
      </c>
      <c r="D7" s="41"/>
      <c r="E7" s="4">
        <f>F7*12</f>
        <v>8749.32</v>
      </c>
      <c r="F7" s="21">
        <v>729.11</v>
      </c>
      <c r="G7" s="22">
        <v>24.74</v>
      </c>
    </row>
    <row r="8" spans="1:7" ht="13" x14ac:dyDescent="0.3">
      <c r="A8" s="4"/>
      <c r="B8" s="20"/>
      <c r="C8" s="4"/>
      <c r="D8" s="41"/>
      <c r="E8" s="4"/>
      <c r="F8" s="17"/>
      <c r="G8" s="19"/>
    </row>
    <row r="9" spans="1:7" ht="13" x14ac:dyDescent="0.3">
      <c r="A9" s="29" t="s">
        <v>2</v>
      </c>
      <c r="B9" s="4"/>
      <c r="C9" s="4"/>
      <c r="D9" s="41"/>
      <c r="E9" s="4"/>
      <c r="F9" s="4"/>
      <c r="G9" s="5"/>
    </row>
    <row r="10" spans="1:7" x14ac:dyDescent="0.25">
      <c r="A10" s="15">
        <f>B10*9</f>
        <v>9649.98</v>
      </c>
      <c r="B10" s="4">
        <v>1072.22</v>
      </c>
      <c r="C10" s="4">
        <f>A10/389.99</f>
        <v>24.744172927510959</v>
      </c>
      <c r="D10" s="41"/>
      <c r="E10" s="4">
        <f>F10*12</f>
        <v>12866.64</v>
      </c>
      <c r="F10" s="23">
        <v>1072.22</v>
      </c>
      <c r="G10" s="5">
        <f>E10/519.99</f>
        <v>24.744014307967458</v>
      </c>
    </row>
    <row r="11" spans="1:7" x14ac:dyDescent="0.25">
      <c r="A11" s="4"/>
      <c r="B11" s="4"/>
      <c r="C11" s="4"/>
      <c r="D11" s="41"/>
      <c r="E11" s="4"/>
      <c r="F11" s="4"/>
      <c r="G11" s="5"/>
    </row>
    <row r="12" spans="1:7" ht="13" x14ac:dyDescent="0.3">
      <c r="A12" s="29" t="s">
        <v>11</v>
      </c>
      <c r="B12" s="4"/>
      <c r="C12" s="4"/>
      <c r="D12" s="41"/>
      <c r="F12" s="4"/>
      <c r="G12" s="5"/>
    </row>
    <row r="13" spans="1:7" x14ac:dyDescent="0.25">
      <c r="A13" s="15">
        <f>B13*9</f>
        <v>11579.94</v>
      </c>
      <c r="B13" s="4">
        <v>1286.6600000000001</v>
      </c>
      <c r="C13" s="4">
        <f>A13/468</f>
        <v>24.743461538461538</v>
      </c>
      <c r="D13" s="41"/>
      <c r="E13" s="4">
        <f>F13*12</f>
        <v>15439.920000000002</v>
      </c>
      <c r="F13" s="4">
        <v>1286.6600000000001</v>
      </c>
      <c r="G13" s="5">
        <f>E13/624</f>
        <v>24.743461538461542</v>
      </c>
    </row>
    <row r="14" spans="1:7" x14ac:dyDescent="0.25">
      <c r="A14" s="4"/>
      <c r="B14" s="4"/>
      <c r="C14" s="4"/>
      <c r="D14" s="41"/>
      <c r="E14" s="4"/>
      <c r="F14" s="4"/>
      <c r="G14" s="5"/>
    </row>
    <row r="15" spans="1:7" ht="13" x14ac:dyDescent="0.3">
      <c r="A15" s="29" t="s">
        <v>5</v>
      </c>
      <c r="B15" s="4"/>
      <c r="C15" s="4"/>
      <c r="D15" s="41"/>
      <c r="F15" s="4"/>
      <c r="G15" s="5"/>
    </row>
    <row r="16" spans="1:7" x14ac:dyDescent="0.25">
      <c r="A16" s="15">
        <f>B16*9</f>
        <v>12737.97</v>
      </c>
      <c r="B16" s="4">
        <v>1415.33</v>
      </c>
      <c r="C16" s="4">
        <f>A16/514.8</f>
        <v>24.743531468531469</v>
      </c>
      <c r="D16" s="41"/>
      <c r="E16" s="4">
        <f>F16*12</f>
        <v>16983.96</v>
      </c>
      <c r="F16" s="4">
        <v>1415.33</v>
      </c>
      <c r="G16" s="5">
        <f>E16/686.4</f>
        <v>24.743531468531469</v>
      </c>
    </row>
    <row r="17" spans="1:7" x14ac:dyDescent="0.25">
      <c r="A17" s="4"/>
      <c r="B17" s="4"/>
      <c r="C17" s="4"/>
      <c r="D17" s="41"/>
      <c r="E17" s="4"/>
      <c r="F17" s="4"/>
      <c r="G17" s="5"/>
    </row>
    <row r="18" spans="1:7" ht="13" x14ac:dyDescent="0.3">
      <c r="A18" s="29" t="s">
        <v>4</v>
      </c>
      <c r="B18" s="4"/>
      <c r="C18" s="4"/>
      <c r="D18" s="41"/>
      <c r="F18" s="4"/>
      <c r="G18" s="5"/>
    </row>
    <row r="19" spans="1:7" x14ac:dyDescent="0.25">
      <c r="A19" s="15">
        <f>B19*9</f>
        <v>13509.99</v>
      </c>
      <c r="B19" s="4">
        <v>1501.11</v>
      </c>
      <c r="C19" s="4">
        <f>A19/546</f>
        <v>24.743571428571428</v>
      </c>
      <c r="D19" s="41"/>
      <c r="E19" s="4">
        <f>F19*12</f>
        <v>18013.32</v>
      </c>
      <c r="F19" s="4">
        <v>1501.11</v>
      </c>
      <c r="G19" s="5">
        <f>E19/728</f>
        <v>24.743571428571428</v>
      </c>
    </row>
    <row r="20" spans="1:7" x14ac:dyDescent="0.25">
      <c r="A20" s="4"/>
      <c r="B20" s="4"/>
      <c r="C20" s="4"/>
      <c r="D20" s="41"/>
      <c r="E20" s="4"/>
      <c r="F20" s="4"/>
      <c r="G20" s="5"/>
    </row>
    <row r="21" spans="1:7" ht="13" x14ac:dyDescent="0.3">
      <c r="A21" s="29" t="s">
        <v>13</v>
      </c>
      <c r="B21" s="4"/>
      <c r="C21" s="4"/>
      <c r="D21" s="41"/>
      <c r="F21" s="4"/>
      <c r="G21" s="5"/>
    </row>
    <row r="22" spans="1:7" x14ac:dyDescent="0.25">
      <c r="A22" s="15">
        <f>B22*9</f>
        <v>14474.97</v>
      </c>
      <c r="B22" s="15">
        <v>1608.33</v>
      </c>
      <c r="C22" s="15" t="s">
        <v>18</v>
      </c>
      <c r="D22" s="41"/>
      <c r="E22" s="15">
        <f>F22*12</f>
        <v>19299.96</v>
      </c>
      <c r="F22" s="15">
        <v>1608.33</v>
      </c>
      <c r="G22" s="16">
        <v>24.74</v>
      </c>
    </row>
    <row r="23" spans="1:7" x14ac:dyDescent="0.25">
      <c r="A23" s="15"/>
      <c r="B23" s="15"/>
      <c r="C23" s="15"/>
      <c r="D23" s="41"/>
      <c r="E23" s="15"/>
      <c r="F23" s="15"/>
      <c r="G23" s="16"/>
    </row>
    <row r="24" spans="1:7" ht="13" x14ac:dyDescent="0.3">
      <c r="A24" s="35" t="s">
        <v>14</v>
      </c>
      <c r="B24" s="36"/>
      <c r="C24" s="15"/>
      <c r="D24" s="41"/>
      <c r="E24" s="15"/>
      <c r="F24" s="15"/>
      <c r="G24" s="16"/>
    </row>
    <row r="25" spans="1:7" x14ac:dyDescent="0.25">
      <c r="A25" s="15">
        <f>B25*9</f>
        <v>14667.93</v>
      </c>
      <c r="B25" s="15">
        <v>1629.77</v>
      </c>
      <c r="C25" s="15">
        <f>A25/592.8</f>
        <v>24.743471659919031</v>
      </c>
      <c r="D25" s="41"/>
      <c r="E25" s="32">
        <f>F25*12</f>
        <v>19557.239999999998</v>
      </c>
      <c r="F25" s="15">
        <v>1629.77</v>
      </c>
      <c r="G25" s="16">
        <v>24.74</v>
      </c>
    </row>
    <row r="26" spans="1:7" x14ac:dyDescent="0.25">
      <c r="A26" s="4"/>
      <c r="B26" s="4"/>
      <c r="C26" s="4"/>
      <c r="D26" s="41"/>
      <c r="E26" s="4"/>
      <c r="F26" s="4"/>
      <c r="G26" s="5"/>
    </row>
    <row r="27" spans="1:7" ht="13" x14ac:dyDescent="0.3">
      <c r="A27" s="29" t="s">
        <v>9</v>
      </c>
      <c r="B27" s="4"/>
      <c r="C27" s="4"/>
      <c r="D27" s="41"/>
      <c r="F27" s="4"/>
      <c r="G27" s="5"/>
    </row>
    <row r="28" spans="1:7" x14ac:dyDescent="0.25">
      <c r="A28" s="15">
        <f>B28*9</f>
        <v>15439.949999999999</v>
      </c>
      <c r="B28" s="4">
        <v>1715.55</v>
      </c>
      <c r="C28" s="4">
        <f>A28/623.97</f>
        <v>24.744699264387709</v>
      </c>
      <c r="D28" s="41"/>
      <c r="E28" s="4">
        <f>F28*12</f>
        <v>20586.599999999999</v>
      </c>
      <c r="F28" s="23">
        <v>1715.55</v>
      </c>
      <c r="G28" s="5">
        <f>E28/831.96</f>
        <v>24.744699264387709</v>
      </c>
    </row>
    <row r="29" spans="1:7" x14ac:dyDescent="0.25">
      <c r="A29" s="15"/>
      <c r="B29" s="4"/>
      <c r="C29" s="4"/>
      <c r="D29" s="41"/>
      <c r="E29" s="4"/>
      <c r="F29" s="23"/>
      <c r="G29" s="5"/>
    </row>
    <row r="30" spans="1:7" ht="13" x14ac:dyDescent="0.3">
      <c r="A30" s="35" t="s">
        <v>15</v>
      </c>
      <c r="B30" s="36"/>
      <c r="C30" s="4"/>
      <c r="D30" s="41"/>
      <c r="E30" s="4"/>
      <c r="F30" s="23"/>
      <c r="G30" s="5"/>
    </row>
    <row r="31" spans="1:7" x14ac:dyDescent="0.25">
      <c r="A31" s="33">
        <f>B31*9</f>
        <v>16404.93</v>
      </c>
      <c r="B31" s="4">
        <v>1822.77</v>
      </c>
      <c r="C31" s="4">
        <v>24.74</v>
      </c>
      <c r="D31" s="41"/>
      <c r="E31" s="34">
        <f>F31*12</f>
        <v>21873.239999999998</v>
      </c>
      <c r="F31" s="23">
        <v>1822.77</v>
      </c>
      <c r="G31" s="5">
        <v>24.74</v>
      </c>
    </row>
    <row r="32" spans="1:7" x14ac:dyDescent="0.25">
      <c r="A32" s="4"/>
      <c r="B32" s="4"/>
      <c r="C32" s="4"/>
      <c r="D32" s="41"/>
      <c r="E32" s="4"/>
      <c r="F32" s="4"/>
      <c r="G32" s="5"/>
    </row>
    <row r="33" spans="1:7" ht="13" x14ac:dyDescent="0.3">
      <c r="A33" s="29" t="s">
        <v>10</v>
      </c>
      <c r="B33" s="4"/>
      <c r="C33" s="4"/>
      <c r="D33" s="41"/>
      <c r="E33" s="4"/>
      <c r="F33" s="4"/>
      <c r="G33" s="5"/>
    </row>
    <row r="34" spans="1:7" x14ac:dyDescent="0.25">
      <c r="A34" s="30">
        <f>B34*9</f>
        <v>17370</v>
      </c>
      <c r="B34" s="4">
        <v>1930</v>
      </c>
      <c r="C34" s="4">
        <v>24.74</v>
      </c>
      <c r="D34" s="41"/>
      <c r="E34" s="4">
        <f>F34*12</f>
        <v>23160</v>
      </c>
      <c r="F34" s="4">
        <v>1930</v>
      </c>
      <c r="G34" s="5">
        <v>24.74</v>
      </c>
    </row>
    <row r="35" spans="1:7" x14ac:dyDescent="0.25">
      <c r="A35" s="4"/>
      <c r="B35" s="4"/>
      <c r="C35" s="4"/>
      <c r="D35" s="41"/>
      <c r="E35" s="4"/>
      <c r="F35" s="4"/>
      <c r="G35" s="5"/>
    </row>
    <row r="36" spans="1:7" ht="13" x14ac:dyDescent="0.3">
      <c r="A36" s="31" t="s">
        <v>0</v>
      </c>
      <c r="B36" s="4"/>
      <c r="C36" s="6"/>
      <c r="D36" s="42"/>
      <c r="F36" s="4"/>
      <c r="G36" s="3"/>
    </row>
    <row r="37" spans="1:7" x14ac:dyDescent="0.25">
      <c r="A37" s="15">
        <f>B37*9</f>
        <v>19299.96</v>
      </c>
      <c r="B37" s="4">
        <v>2144.44</v>
      </c>
      <c r="C37" s="4">
        <f>A37/780</f>
        <v>24.74353846153846</v>
      </c>
      <c r="D37" s="41"/>
      <c r="E37" s="4">
        <f>F37*12</f>
        <v>25733.279999999999</v>
      </c>
      <c r="F37" s="4">
        <v>2144.44</v>
      </c>
      <c r="G37" s="5">
        <f>E37/1040</f>
        <v>24.74353846153846</v>
      </c>
    </row>
    <row r="38" spans="1:7" x14ac:dyDescent="0.25">
      <c r="C38" s="1"/>
      <c r="D38" s="9"/>
      <c r="G38" s="2"/>
    </row>
    <row r="39" spans="1:7" ht="13" x14ac:dyDescent="0.3">
      <c r="B39" s="24"/>
      <c r="C39" s="8"/>
    </row>
    <row r="40" spans="1:7" ht="13" x14ac:dyDescent="0.3">
      <c r="A40" s="4"/>
      <c r="B40" s="6"/>
      <c r="C40" s="8"/>
    </row>
    <row r="41" spans="1:7" ht="13" x14ac:dyDescent="0.3">
      <c r="A41" s="4"/>
      <c r="B41" s="6"/>
      <c r="C41" s="8"/>
    </row>
  </sheetData>
  <phoneticPr fontId="2" type="noConversion"/>
  <printOptions gridLines="1"/>
  <pageMargins left="1.25" right="0.5" top="1.25" bottom="0.25" header="0.5" footer="0.5"/>
  <pageSetup orientation="portrait" horizontalDpi="1200" verticalDpi="12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PGA_GA GH Salary Rates</vt:lpstr>
      <vt:lpstr>'PGA_GA GH Salary Rates'!Print_Area</vt:lpstr>
    </vt:vector>
  </TitlesOfParts>
  <Company>University of Illinois at U-C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sedward</dc:creator>
  <cp:lastModifiedBy>Johnson, Aneitre T</cp:lastModifiedBy>
  <cp:lastPrinted>2018-12-11T16:11:13Z</cp:lastPrinted>
  <dcterms:created xsi:type="dcterms:W3CDTF">2000-06-29T20:40:01Z</dcterms:created>
  <dcterms:modified xsi:type="dcterms:W3CDTF">2021-04-30T20:27:55Z</dcterms:modified>
</cp:coreProperties>
</file>